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<sst xmlns="http://schemas.openxmlformats.org/spreadsheetml/2006/main" count="38" uniqueCount="37">
  <si>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ИСПОЛНЕНИЕ</t>
  </si>
  <si>
    <t xml:space="preserve">консолидированного бюджета Белгородского района </t>
  </si>
  <si>
    <t xml:space="preserve"> по состоянию на 01.06.2015 г.</t>
  </si>
  <si>
    <t>(тыс.руб.)</t>
  </si>
  <si>
    <t>№ п/п</t>
  </si>
  <si>
    <t>Наименование налогов и сборов</t>
  </si>
  <si>
    <t>план годовой     2015 г.</t>
  </si>
  <si>
    <t>факт январь-май     2015 г.</t>
  </si>
  <si>
    <t>% исполнения к году</t>
  </si>
  <si>
    <t>отклоне ние</t>
  </si>
  <si>
    <t xml:space="preserve">план январь-май   2015 г. </t>
  </si>
  <si>
    <t>факт январь-май      2015 г.</t>
  </si>
  <si>
    <t>% исполне ния за январь-май</t>
  </si>
  <si>
    <t>факт  январь-май 2014 года</t>
  </si>
  <si>
    <t>% исполне   ния               к 2014 году</t>
  </si>
  <si>
    <t>НАЛОГОВЫЕ  ДОХОДЫ</t>
  </si>
  <si>
    <t>НДФЛ</t>
  </si>
  <si>
    <t xml:space="preserve"> </t>
  </si>
  <si>
    <t>Акцизы</t>
  </si>
  <si>
    <t>Доходы от выдачи патента</t>
  </si>
  <si>
    <t>Един.налог на вменен. доход</t>
  </si>
  <si>
    <t>Единый сельхозналог</t>
  </si>
  <si>
    <t>Налог на имущ.физ. лиц</t>
  </si>
  <si>
    <t>Земельный налог</t>
  </si>
  <si>
    <t>Госпошлина</t>
  </si>
  <si>
    <t>НЕНАЛОГОВЫЕ  ДОХОДЫ</t>
  </si>
  <si>
    <t>Арендная плата за землю</t>
  </si>
  <si>
    <t>Аренда имущества</t>
  </si>
  <si>
    <t>Прочие поступл. от исп им-ва</t>
  </si>
  <si>
    <t>Плата за негативное воздействие на окружающую среду</t>
  </si>
  <si>
    <t>Доходы от сдачи жилья в наем</t>
  </si>
  <si>
    <t>Доходы от реализации имущества</t>
  </si>
  <si>
    <t>Доходы от продажи земельных участков</t>
  </si>
  <si>
    <t>в 9,5 раз</t>
  </si>
  <si>
    <t>Административные штрафы</t>
  </si>
  <si>
    <t>Прочие неналоговые</t>
  </si>
  <si>
    <t>Итого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</si>
</sst>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wrapText="1"/>
    </xf>
    <xf numFmtId="164" fontId="3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H5" sqref="H5:H7"/>
    </sheetView>
  </sheetViews>
  <sheetFormatPr defaultColWidth="9.140625" defaultRowHeight="15"/>
  <cols>
    <col min="1" max="1" width="3.140625" style="0" customWidth="1"/>
    <col min="2" max="2" width="30.7109375" style="0" customWidth="1"/>
    <col min="3" max="3" width="9.28125" style="4" customWidth="1"/>
    <col min="4" max="4" width="9.7109375" style="4" customWidth="1"/>
    <col min="5" max="5" width="9.140625" style="4" customWidth="1"/>
    <col min="6" max="6" width="9.00390625" style="4" customWidth="1"/>
    <col min="7" max="7" width="9.28125" style="4" customWidth="1"/>
    <col min="8" max="8" width="10.140625" style="4" customWidth="1"/>
    <col min="9" max="9" width="9.7109375" style="4" customWidth="1"/>
    <col min="10" max="10" width="9.140625" style="4" customWidth="1"/>
    <col min="11" max="11" width="10.7109375" style="4" customWidth="1"/>
    <col min="12" max="12" width="10.8515625" style="0" customWidth="1"/>
    <col min="13" max="13" width="11.57421875" style="0" bestFit="1" customWidth="1"/>
  </cols>
  <sheetData>
    <row r="1" spans="2:12" ht="15.7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5.7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5.75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5">
      <c r="B4" s="1"/>
      <c r="C4" s="2"/>
      <c r="D4" s="2"/>
      <c r="E4" s="2"/>
      <c r="F4" s="3"/>
      <c r="G4" s="2"/>
      <c r="H4" s="2"/>
      <c r="I4" s="2"/>
      <c r="J4" s="3"/>
      <c r="L4" s="5" t="s">
        <v>3</v>
      </c>
    </row>
    <row r="5" spans="1:12" ht="15">
      <c r="A5" s="52" t="s">
        <v>4</v>
      </c>
      <c r="B5" s="55" t="s">
        <v>5</v>
      </c>
      <c r="C5" s="58" t="s">
        <v>6</v>
      </c>
      <c r="D5" s="58" t="s">
        <v>7</v>
      </c>
      <c r="E5" s="58" t="s">
        <v>8</v>
      </c>
      <c r="F5" s="58" t="s">
        <v>9</v>
      </c>
      <c r="G5" s="58" t="s">
        <v>10</v>
      </c>
      <c r="H5" s="58" t="s">
        <v>11</v>
      </c>
      <c r="I5" s="58" t="s">
        <v>12</v>
      </c>
      <c r="J5" s="58" t="s">
        <v>9</v>
      </c>
      <c r="K5" s="58" t="s">
        <v>13</v>
      </c>
      <c r="L5" s="65" t="s">
        <v>14</v>
      </c>
    </row>
    <row r="6" spans="1:12" ht="15">
      <c r="A6" s="53"/>
      <c r="B6" s="56"/>
      <c r="C6" s="59"/>
      <c r="D6" s="59"/>
      <c r="E6" s="61"/>
      <c r="F6" s="61"/>
      <c r="G6" s="59"/>
      <c r="H6" s="59"/>
      <c r="I6" s="61"/>
      <c r="J6" s="61"/>
      <c r="K6" s="59"/>
      <c r="L6" s="66"/>
    </row>
    <row r="7" spans="1:14" ht="33.75" customHeight="1">
      <c r="A7" s="54"/>
      <c r="B7" s="57"/>
      <c r="C7" s="60"/>
      <c r="D7" s="60"/>
      <c r="E7" s="62"/>
      <c r="F7" s="62"/>
      <c r="G7" s="60"/>
      <c r="H7" s="60"/>
      <c r="I7" s="62"/>
      <c r="J7" s="62"/>
      <c r="K7" s="60"/>
      <c r="L7" s="67"/>
      <c r="M7" s="6"/>
      <c r="N7" s="6"/>
    </row>
    <row r="8" spans="1:12" ht="15">
      <c r="A8" s="7"/>
      <c r="B8" s="8" t="s">
        <v>15</v>
      </c>
      <c r="C8" s="9">
        <f>C9+C11+C12+C13+C14+C15+C16+C10</f>
        <v>766114</v>
      </c>
      <c r="D8" s="9">
        <f>SUM(D9:D16)</f>
        <v>306430.89999999997</v>
      </c>
      <c r="E8" s="9">
        <f>D8/C8*100</f>
        <v>39.998081225509516</v>
      </c>
      <c r="F8" s="9">
        <f>D8-C8</f>
        <v>-459683.10000000003</v>
      </c>
      <c r="G8" s="9">
        <f>G9+G10+G11+G12+G13+G14+G15+G16</f>
        <v>283110</v>
      </c>
      <c r="H8" s="9">
        <f>H9+H10+H11+H12+H13+H14+H15+H16</f>
        <v>306430.89999999997</v>
      </c>
      <c r="I8" s="9">
        <f>H8/G8*100</f>
        <v>108.23739889089046</v>
      </c>
      <c r="J8" s="9">
        <f>H8-G8</f>
        <v>23320.899999999965</v>
      </c>
      <c r="K8" s="9">
        <f>SUM(K9:K16)</f>
        <v>237610.90000000002</v>
      </c>
      <c r="L8" s="10">
        <f>H8/K8*100</f>
        <v>128.96331776025426</v>
      </c>
    </row>
    <row r="9" spans="1:13" ht="15">
      <c r="A9" s="11">
        <v>1</v>
      </c>
      <c r="B9" s="12" t="s">
        <v>16</v>
      </c>
      <c r="C9" s="13">
        <v>525754</v>
      </c>
      <c r="D9" s="14">
        <v>205364.8</v>
      </c>
      <c r="E9" s="13">
        <f aca="true" t="shared" si="0" ref="E9:E27">D9/C9*100</f>
        <v>39.06100571750286</v>
      </c>
      <c r="F9" s="13">
        <f aca="true" t="shared" si="1" ref="F9:F27">D9-C9</f>
        <v>-320389.2</v>
      </c>
      <c r="G9" s="14">
        <v>200393</v>
      </c>
      <c r="H9" s="14">
        <f>D9</f>
        <v>205364.8</v>
      </c>
      <c r="I9" s="13">
        <f>H9/G9*100</f>
        <v>102.48102478629492</v>
      </c>
      <c r="J9" s="13">
        <f aca="true" t="shared" si="2" ref="J9:J27">H9-G9</f>
        <v>4971.799999999988</v>
      </c>
      <c r="K9" s="14">
        <v>172705.2</v>
      </c>
      <c r="L9" s="15">
        <f aca="true" t="shared" si="3" ref="L9:L26">H9/K9*100</f>
        <v>118.9106060500784</v>
      </c>
      <c r="M9" t="s">
        <v>17</v>
      </c>
    </row>
    <row r="10" spans="1:12" ht="15">
      <c r="A10" s="11">
        <v>2</v>
      </c>
      <c r="B10" s="16" t="s">
        <v>18</v>
      </c>
      <c r="C10" s="17">
        <v>18426</v>
      </c>
      <c r="D10" s="14">
        <v>10197.5</v>
      </c>
      <c r="E10" s="13">
        <f t="shared" si="0"/>
        <v>55.34299359600564</v>
      </c>
      <c r="F10" s="13">
        <f t="shared" si="1"/>
        <v>-8228.5</v>
      </c>
      <c r="G10" s="14">
        <v>8751</v>
      </c>
      <c r="H10" s="14">
        <f aca="true" t="shared" si="4" ref="H10:H16">D10</f>
        <v>10197.5</v>
      </c>
      <c r="I10" s="13">
        <f aca="true" t="shared" si="5" ref="I10:I27">H10/G10*100</f>
        <v>116.52953948120215</v>
      </c>
      <c r="J10" s="13">
        <f t="shared" si="2"/>
        <v>1446.5</v>
      </c>
      <c r="K10" s="14">
        <v>8496.2</v>
      </c>
      <c r="L10" s="15">
        <f t="shared" si="3"/>
        <v>120.0242461335656</v>
      </c>
    </row>
    <row r="11" spans="1:12" ht="15">
      <c r="A11" s="11">
        <v>3</v>
      </c>
      <c r="B11" s="11" t="s">
        <v>19</v>
      </c>
      <c r="C11" s="14">
        <v>173</v>
      </c>
      <c r="D11" s="14">
        <v>181</v>
      </c>
      <c r="E11" s="13">
        <f t="shared" si="0"/>
        <v>104.62427745664739</v>
      </c>
      <c r="F11" s="13">
        <f t="shared" si="1"/>
        <v>8</v>
      </c>
      <c r="G11" s="14">
        <v>136</v>
      </c>
      <c r="H11" s="14">
        <f t="shared" si="4"/>
        <v>181</v>
      </c>
      <c r="I11" s="13">
        <f t="shared" si="5"/>
        <v>133.08823529411765</v>
      </c>
      <c r="J11" s="13">
        <f t="shared" si="2"/>
        <v>45</v>
      </c>
      <c r="K11" s="14">
        <v>111.3</v>
      </c>
      <c r="L11" s="15">
        <f t="shared" si="3"/>
        <v>162.62353998203056</v>
      </c>
    </row>
    <row r="12" spans="1:12" ht="15">
      <c r="A12" s="11">
        <v>4</v>
      </c>
      <c r="B12" s="11" t="s">
        <v>20</v>
      </c>
      <c r="C12" s="14">
        <v>45773</v>
      </c>
      <c r="D12" s="14">
        <v>22679.5</v>
      </c>
      <c r="E12" s="13">
        <f t="shared" si="0"/>
        <v>49.54776833504468</v>
      </c>
      <c r="F12" s="13">
        <f t="shared" si="1"/>
        <v>-23093.5</v>
      </c>
      <c r="G12" s="14">
        <v>19500</v>
      </c>
      <c r="H12" s="14">
        <f t="shared" si="4"/>
        <v>22679.5</v>
      </c>
      <c r="I12" s="13">
        <f t="shared" si="5"/>
        <v>116.3051282051282</v>
      </c>
      <c r="J12" s="13">
        <f t="shared" si="2"/>
        <v>3179.5</v>
      </c>
      <c r="K12" s="14">
        <v>19128</v>
      </c>
      <c r="L12" s="15">
        <f t="shared" si="3"/>
        <v>118.56702216645756</v>
      </c>
    </row>
    <row r="13" spans="1:12" ht="15">
      <c r="A13" s="11">
        <v>5</v>
      </c>
      <c r="B13" s="18" t="s">
        <v>21</v>
      </c>
      <c r="C13" s="19">
        <v>2308</v>
      </c>
      <c r="D13" s="19">
        <v>739.8</v>
      </c>
      <c r="E13" s="13">
        <f t="shared" si="0"/>
        <v>32.05372616984402</v>
      </c>
      <c r="F13" s="13">
        <f t="shared" si="1"/>
        <v>-1568.2</v>
      </c>
      <c r="G13" s="20">
        <v>1580</v>
      </c>
      <c r="H13" s="14">
        <f t="shared" si="4"/>
        <v>739.8</v>
      </c>
      <c r="I13" s="13">
        <f t="shared" si="5"/>
        <v>46.82278481012658</v>
      </c>
      <c r="J13" s="13">
        <f t="shared" si="2"/>
        <v>-840.2</v>
      </c>
      <c r="K13" s="14">
        <v>2054.4</v>
      </c>
      <c r="L13" s="15">
        <f t="shared" si="3"/>
        <v>36.01051401869159</v>
      </c>
    </row>
    <row r="14" spans="1:12" ht="15">
      <c r="A14" s="11">
        <v>6</v>
      </c>
      <c r="B14" s="18" t="s">
        <v>22</v>
      </c>
      <c r="C14" s="19">
        <v>58733</v>
      </c>
      <c r="D14" s="19">
        <v>3954.8</v>
      </c>
      <c r="E14" s="13">
        <f t="shared" si="0"/>
        <v>6.733522891730373</v>
      </c>
      <c r="F14" s="13">
        <f t="shared" si="1"/>
        <v>-54778.2</v>
      </c>
      <c r="G14" s="19">
        <v>3775</v>
      </c>
      <c r="H14" s="14">
        <f t="shared" si="4"/>
        <v>3954.8</v>
      </c>
      <c r="I14" s="13">
        <f t="shared" si="5"/>
        <v>104.76291390728478</v>
      </c>
      <c r="J14" s="13">
        <f t="shared" si="2"/>
        <v>179.80000000000018</v>
      </c>
      <c r="K14" s="14">
        <v>2895.7</v>
      </c>
      <c r="L14" s="15">
        <f t="shared" si="3"/>
        <v>136.57492143523154</v>
      </c>
    </row>
    <row r="15" spans="1:12" ht="15">
      <c r="A15" s="11">
        <v>7</v>
      </c>
      <c r="B15" s="18" t="s">
        <v>23</v>
      </c>
      <c r="C15" s="19">
        <v>96996</v>
      </c>
      <c r="D15" s="19">
        <v>54727.5</v>
      </c>
      <c r="E15" s="13">
        <f t="shared" si="0"/>
        <v>56.42242979091922</v>
      </c>
      <c r="F15" s="13">
        <f t="shared" si="1"/>
        <v>-42268.5</v>
      </c>
      <c r="G15" s="19">
        <v>41016</v>
      </c>
      <c r="H15" s="14">
        <f t="shared" si="4"/>
        <v>54727.5</v>
      </c>
      <c r="I15" s="13">
        <f t="shared" si="5"/>
        <v>133.42963721474547</v>
      </c>
      <c r="J15" s="13">
        <f t="shared" si="2"/>
        <v>13711.5</v>
      </c>
      <c r="K15" s="14">
        <v>27560.9</v>
      </c>
      <c r="L15" s="15">
        <f t="shared" si="3"/>
        <v>198.56935005750898</v>
      </c>
    </row>
    <row r="16" spans="1:12" ht="15">
      <c r="A16" s="11">
        <v>8</v>
      </c>
      <c r="B16" s="11" t="s">
        <v>24</v>
      </c>
      <c r="C16" s="14">
        <v>17951</v>
      </c>
      <c r="D16" s="14">
        <v>8586</v>
      </c>
      <c r="E16" s="13">
        <f t="shared" si="0"/>
        <v>47.830204445434795</v>
      </c>
      <c r="F16" s="13">
        <f t="shared" si="1"/>
        <v>-9365</v>
      </c>
      <c r="G16" s="14">
        <v>7959</v>
      </c>
      <c r="H16" s="14">
        <f t="shared" si="4"/>
        <v>8586</v>
      </c>
      <c r="I16" s="13">
        <f t="shared" si="5"/>
        <v>107.87787410478704</v>
      </c>
      <c r="J16" s="13">
        <f t="shared" si="2"/>
        <v>627</v>
      </c>
      <c r="K16" s="14">
        <v>4659.2</v>
      </c>
      <c r="L16" s="15">
        <f t="shared" si="3"/>
        <v>184.2805631868132</v>
      </c>
    </row>
    <row r="17" spans="1:12" ht="15">
      <c r="A17" s="21"/>
      <c r="B17" s="8" t="s">
        <v>25</v>
      </c>
      <c r="C17" s="9">
        <f>SUM(C18:C26)</f>
        <v>173939</v>
      </c>
      <c r="D17" s="9">
        <f>SUM(D18:D26)</f>
        <v>94764.40000000001</v>
      </c>
      <c r="E17" s="9">
        <f t="shared" si="0"/>
        <v>54.4813986512513</v>
      </c>
      <c r="F17" s="9">
        <f t="shared" si="1"/>
        <v>-79174.59999999999</v>
      </c>
      <c r="G17" s="9">
        <f>SUM(G18:G26)</f>
        <v>93001</v>
      </c>
      <c r="H17" s="9">
        <f>SUM(H18:H26)</f>
        <v>94764.40000000001</v>
      </c>
      <c r="I17" s="9">
        <f t="shared" si="5"/>
        <v>101.89610864399307</v>
      </c>
      <c r="J17" s="9">
        <f t="shared" si="2"/>
        <v>1763.4000000000087</v>
      </c>
      <c r="K17" s="9">
        <f>+K18+K19+K20+K21+K23+K24+K25+K26+K22</f>
        <v>38758.8</v>
      </c>
      <c r="L17" s="10">
        <f>H17/K17*100</f>
        <v>244.49776566869974</v>
      </c>
    </row>
    <row r="18" spans="1:12" ht="15">
      <c r="A18" s="21">
        <v>9</v>
      </c>
      <c r="B18" s="11" t="s">
        <v>26</v>
      </c>
      <c r="C18" s="14">
        <v>73884</v>
      </c>
      <c r="D18" s="14">
        <v>32045</v>
      </c>
      <c r="E18" s="13">
        <f t="shared" si="0"/>
        <v>43.37204266146933</v>
      </c>
      <c r="F18" s="13">
        <f t="shared" si="1"/>
        <v>-41839</v>
      </c>
      <c r="G18" s="14">
        <v>31679</v>
      </c>
      <c r="H18" s="13">
        <f aca="true" t="shared" si="6" ref="H18:H26">D18</f>
        <v>32045</v>
      </c>
      <c r="I18" s="13">
        <f t="shared" si="5"/>
        <v>101.15533949935289</v>
      </c>
      <c r="J18" s="13">
        <f t="shared" si="2"/>
        <v>366</v>
      </c>
      <c r="K18" s="14">
        <v>20882</v>
      </c>
      <c r="L18" s="15">
        <f t="shared" si="3"/>
        <v>153.45752322574467</v>
      </c>
    </row>
    <row r="19" spans="1:12" ht="15">
      <c r="A19" s="21">
        <v>10</v>
      </c>
      <c r="B19" s="22" t="s">
        <v>27</v>
      </c>
      <c r="C19" s="23">
        <v>9889</v>
      </c>
      <c r="D19" s="24">
        <v>4513.5</v>
      </c>
      <c r="E19" s="13">
        <f t="shared" si="0"/>
        <v>45.64162200424715</v>
      </c>
      <c r="F19" s="13">
        <f t="shared" si="1"/>
        <v>-5375.5</v>
      </c>
      <c r="G19" s="25">
        <v>4414</v>
      </c>
      <c r="H19" s="13">
        <f t="shared" si="6"/>
        <v>4513.5</v>
      </c>
      <c r="I19" s="13">
        <f t="shared" si="5"/>
        <v>102.25419120978705</v>
      </c>
      <c r="J19" s="13">
        <f t="shared" si="2"/>
        <v>99.5</v>
      </c>
      <c r="K19" s="14">
        <v>3335.3</v>
      </c>
      <c r="L19" s="15">
        <f t="shared" si="3"/>
        <v>135.32515815668756</v>
      </c>
    </row>
    <row r="20" spans="1:12" ht="15">
      <c r="A20" s="21">
        <v>11</v>
      </c>
      <c r="B20" s="18" t="s">
        <v>28</v>
      </c>
      <c r="C20" s="19">
        <v>3791</v>
      </c>
      <c r="D20" s="25">
        <v>1739.3</v>
      </c>
      <c r="E20" s="13">
        <f t="shared" si="0"/>
        <v>45.87971511474545</v>
      </c>
      <c r="F20" s="13">
        <f t="shared" si="1"/>
        <v>-2051.7</v>
      </c>
      <c r="G20" s="14">
        <v>1590</v>
      </c>
      <c r="H20" s="13">
        <f t="shared" si="6"/>
        <v>1739.3</v>
      </c>
      <c r="I20" s="13">
        <f t="shared" si="5"/>
        <v>109.38993710691824</v>
      </c>
      <c r="J20" s="13">
        <f t="shared" si="2"/>
        <v>149.29999999999995</v>
      </c>
      <c r="K20" s="14">
        <v>1719.7</v>
      </c>
      <c r="L20" s="15">
        <f t="shared" si="3"/>
        <v>101.13973367447811</v>
      </c>
    </row>
    <row r="21" spans="1:12" ht="45">
      <c r="A21" s="21">
        <v>12</v>
      </c>
      <c r="B21" s="26" t="s">
        <v>29</v>
      </c>
      <c r="C21" s="19">
        <v>1832</v>
      </c>
      <c r="D21" s="25">
        <v>1099.4</v>
      </c>
      <c r="E21" s="13">
        <f t="shared" si="0"/>
        <v>60.01091703056769</v>
      </c>
      <c r="F21" s="13">
        <f t="shared" si="1"/>
        <v>-732.5999999999999</v>
      </c>
      <c r="G21" s="14">
        <v>914</v>
      </c>
      <c r="H21" s="13">
        <f t="shared" si="6"/>
        <v>1099.4</v>
      </c>
      <c r="I21" s="13">
        <f t="shared" si="5"/>
        <v>120.28446389496719</v>
      </c>
      <c r="J21" s="13">
        <f t="shared" si="2"/>
        <v>185.4000000000001</v>
      </c>
      <c r="K21" s="14">
        <v>632.5</v>
      </c>
      <c r="L21" s="15">
        <f t="shared" si="3"/>
        <v>173.8181818181818</v>
      </c>
    </row>
    <row r="22" spans="1:12" ht="15">
      <c r="A22" s="21">
        <v>13</v>
      </c>
      <c r="B22" s="18" t="s">
        <v>30</v>
      </c>
      <c r="C22" s="19">
        <v>2068</v>
      </c>
      <c r="D22" s="25">
        <v>1018.7</v>
      </c>
      <c r="E22" s="13">
        <f t="shared" si="0"/>
        <v>49.26015473887815</v>
      </c>
      <c r="F22" s="13">
        <f t="shared" si="1"/>
        <v>-1049.3</v>
      </c>
      <c r="G22" s="14">
        <v>831</v>
      </c>
      <c r="H22" s="13">
        <f t="shared" si="6"/>
        <v>1018.7</v>
      </c>
      <c r="I22" s="13">
        <f t="shared" si="5"/>
        <v>122.58724428399519</v>
      </c>
      <c r="J22" s="13">
        <f t="shared" si="2"/>
        <v>187.70000000000005</v>
      </c>
      <c r="K22" s="14">
        <v>607.9</v>
      </c>
      <c r="L22" s="15">
        <f t="shared" si="3"/>
        <v>167.57690409606846</v>
      </c>
    </row>
    <row r="23" spans="1:12" ht="15">
      <c r="A23" s="21">
        <v>14</v>
      </c>
      <c r="B23" s="27" t="s">
        <v>31</v>
      </c>
      <c r="C23" s="19">
        <v>250</v>
      </c>
      <c r="D23" s="14">
        <v>54.6</v>
      </c>
      <c r="E23" s="13">
        <f t="shared" si="0"/>
        <v>21.84</v>
      </c>
      <c r="F23" s="13">
        <f t="shared" si="1"/>
        <v>-195.4</v>
      </c>
      <c r="G23" s="14"/>
      <c r="H23" s="13">
        <f t="shared" si="6"/>
        <v>54.6</v>
      </c>
      <c r="I23" s="13"/>
      <c r="J23" s="13">
        <f t="shared" si="2"/>
        <v>54.6</v>
      </c>
      <c r="K23" s="14">
        <v>302.6</v>
      </c>
      <c r="L23" s="15">
        <f t="shared" si="3"/>
        <v>18.043621943159284</v>
      </c>
    </row>
    <row r="24" spans="1:12" ht="30">
      <c r="A24" s="21">
        <v>15</v>
      </c>
      <c r="B24" s="28" t="s">
        <v>32</v>
      </c>
      <c r="C24" s="14">
        <v>71029</v>
      </c>
      <c r="D24" s="14">
        <v>49121.8</v>
      </c>
      <c r="E24" s="13">
        <f t="shared" si="0"/>
        <v>69.15738641963142</v>
      </c>
      <c r="F24" s="13">
        <f t="shared" si="1"/>
        <v>-21907.199999999997</v>
      </c>
      <c r="G24" s="25">
        <v>48770</v>
      </c>
      <c r="H24" s="13">
        <f t="shared" si="6"/>
        <v>49121.8</v>
      </c>
      <c r="I24" s="13">
        <f t="shared" si="5"/>
        <v>100.72134508919419</v>
      </c>
      <c r="J24" s="13">
        <f t="shared" si="2"/>
        <v>351.8000000000029</v>
      </c>
      <c r="K24" s="14">
        <v>5192.5</v>
      </c>
      <c r="L24" s="29" t="s">
        <v>33</v>
      </c>
    </row>
    <row r="25" spans="1:12" ht="15">
      <c r="A25" s="21">
        <v>16</v>
      </c>
      <c r="B25" s="11" t="s">
        <v>34</v>
      </c>
      <c r="C25" s="14">
        <v>7294</v>
      </c>
      <c r="D25" s="25">
        <v>1930.1</v>
      </c>
      <c r="E25" s="13">
        <f t="shared" si="0"/>
        <v>26.46147518508363</v>
      </c>
      <c r="F25" s="13">
        <f t="shared" si="1"/>
        <v>-5363.9</v>
      </c>
      <c r="G25" s="14">
        <v>2550</v>
      </c>
      <c r="H25" s="13">
        <f t="shared" si="6"/>
        <v>1930.1</v>
      </c>
      <c r="I25" s="13">
        <f t="shared" si="5"/>
        <v>75.69019607843137</v>
      </c>
      <c r="J25" s="13">
        <f t="shared" si="2"/>
        <v>-619.9000000000001</v>
      </c>
      <c r="K25" s="14">
        <v>2769.9</v>
      </c>
      <c r="L25" s="15">
        <f t="shared" si="3"/>
        <v>69.68121592837286</v>
      </c>
    </row>
    <row r="26" spans="1:12" ht="15">
      <c r="A26" s="21">
        <v>17</v>
      </c>
      <c r="B26" s="18" t="s">
        <v>35</v>
      </c>
      <c r="C26" s="19">
        <v>3902</v>
      </c>
      <c r="D26" s="14">
        <v>3242</v>
      </c>
      <c r="E26" s="13">
        <f t="shared" si="0"/>
        <v>83.0855971296771</v>
      </c>
      <c r="F26" s="13">
        <f t="shared" si="1"/>
        <v>-660</v>
      </c>
      <c r="G26" s="20">
        <v>2253</v>
      </c>
      <c r="H26" s="13">
        <f t="shared" si="6"/>
        <v>3242</v>
      </c>
      <c r="I26" s="13">
        <f t="shared" si="5"/>
        <v>143.8970261873058</v>
      </c>
      <c r="J26" s="13">
        <f t="shared" si="2"/>
        <v>989</v>
      </c>
      <c r="K26" s="14">
        <v>3316.4</v>
      </c>
      <c r="L26" s="15">
        <f t="shared" si="3"/>
        <v>97.75660354601374</v>
      </c>
    </row>
    <row r="27" spans="1:12" s="33" customFormat="1" ht="15">
      <c r="A27" s="30"/>
      <c r="B27" s="31" t="s">
        <v>36</v>
      </c>
      <c r="C27" s="32">
        <f>C8+C17</f>
        <v>940053</v>
      </c>
      <c r="D27" s="32">
        <f>D8+D17</f>
        <v>401195.3</v>
      </c>
      <c r="E27" s="32">
        <f t="shared" si="0"/>
        <v>42.67794475417875</v>
      </c>
      <c r="F27" s="32">
        <f t="shared" si="1"/>
        <v>-538857.7</v>
      </c>
      <c r="G27" s="32">
        <f>G8+G17</f>
        <v>376111</v>
      </c>
      <c r="H27" s="32">
        <f>H8+H17</f>
        <v>401195.3</v>
      </c>
      <c r="I27" s="32">
        <f t="shared" si="5"/>
        <v>106.66938749464919</v>
      </c>
      <c r="J27" s="32">
        <f t="shared" si="2"/>
        <v>25084.29999999999</v>
      </c>
      <c r="K27" s="32">
        <f>K8+K17</f>
        <v>276369.7</v>
      </c>
      <c r="L27" s="32">
        <f>H27/K27*100</f>
        <v>145.16616691337725</v>
      </c>
    </row>
    <row r="28" spans="1:11" s="35" customFormat="1" ht="15">
      <c r="A28" s="34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2" ht="15">
      <c r="A30" s="36"/>
      <c r="B30" s="63"/>
      <c r="C30" s="38"/>
      <c r="D30" s="39"/>
      <c r="E30" s="39"/>
      <c r="F30" s="39"/>
      <c r="G30" s="39"/>
      <c r="H30" s="40"/>
      <c r="I30" s="41"/>
      <c r="J30" s="64"/>
      <c r="K30" s="64"/>
      <c r="L30" s="64"/>
    </row>
    <row r="31" spans="1:13" ht="15">
      <c r="A31" s="42"/>
      <c r="B31" s="63"/>
      <c r="C31" s="38"/>
      <c r="D31" s="43"/>
      <c r="E31" s="43"/>
      <c r="F31" s="43"/>
      <c r="G31" s="43"/>
      <c r="H31" s="40"/>
      <c r="I31" s="41"/>
      <c r="J31" s="64"/>
      <c r="K31" s="64"/>
      <c r="L31" s="64"/>
      <c r="M31" s="44"/>
    </row>
    <row r="32" spans="1:12" ht="15">
      <c r="A32" s="36"/>
      <c r="B32" s="45"/>
      <c r="C32" s="45"/>
      <c r="D32" s="40"/>
      <c r="E32" s="46"/>
      <c r="F32" s="46"/>
      <c r="G32" s="46"/>
      <c r="H32" s="40"/>
      <c r="I32" s="41"/>
      <c r="J32" s="46"/>
      <c r="K32" s="47"/>
      <c r="L32" s="44"/>
    </row>
    <row r="33" spans="1:11" ht="15">
      <c r="A33" s="36"/>
      <c r="B33" s="36"/>
      <c r="C33" s="46"/>
      <c r="D33" s="40"/>
      <c r="E33" s="46"/>
      <c r="F33" s="48"/>
      <c r="G33" s="46"/>
      <c r="H33" s="46"/>
      <c r="I33" s="46"/>
      <c r="J33" s="48"/>
      <c r="K33" s="49"/>
    </row>
    <row r="34" spans="1:10" ht="15">
      <c r="A34" s="36"/>
      <c r="B34" s="36"/>
      <c r="C34" s="46"/>
      <c r="D34" s="40"/>
      <c r="E34" s="46"/>
      <c r="F34" s="46"/>
      <c r="G34" s="50"/>
      <c r="H34" s="40"/>
      <c r="I34" s="46"/>
      <c r="J34" s="46"/>
    </row>
    <row r="35" spans="1:10" ht="15">
      <c r="A35" s="36"/>
      <c r="B35" s="36"/>
      <c r="C35" s="46"/>
      <c r="D35" s="46"/>
      <c r="E35" s="46"/>
      <c r="F35" s="40"/>
      <c r="G35" s="50"/>
      <c r="H35" s="46"/>
      <c r="I35" s="46"/>
      <c r="J35" s="40"/>
    </row>
    <row r="36" spans="1:10" ht="15">
      <c r="A36" s="36"/>
      <c r="B36" s="36"/>
      <c r="C36" s="46"/>
      <c r="D36" s="46"/>
      <c r="E36" s="46"/>
      <c r="F36" s="46"/>
      <c r="G36" s="46"/>
      <c r="H36" s="46"/>
      <c r="I36" s="46"/>
      <c r="J36" s="46"/>
    </row>
  </sheetData>
  <sheetProtection/>
  <mergeCells count="18">
    <mergeCell ref="B30:B31"/>
    <mergeCell ref="J30:L31"/>
    <mergeCell ref="H5:H7"/>
    <mergeCell ref="I5:I7"/>
    <mergeCell ref="J5:J7"/>
    <mergeCell ref="K5:K7"/>
    <mergeCell ref="L5:L7"/>
    <mergeCell ref="B28:K28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Кононенко Артем Алексеевич</cp:lastModifiedBy>
  <cp:lastPrinted>2015-06-11T11:08:27Z</cp:lastPrinted>
  <dcterms:created xsi:type="dcterms:W3CDTF">2015-06-11T09:19:44Z</dcterms:created>
  <dcterms:modified xsi:type="dcterms:W3CDTF">2015-06-25T11:55:02Z</dcterms:modified>
  <cp:category/>
  <cp:version/>
  <cp:contentType/>
  <cp:contentStatus/>
</cp:coreProperties>
</file>